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CASHFLOW/Daily Transaction/2025/Mar 25/"/>
    </mc:Choice>
  </mc:AlternateContent>
  <xr:revisionPtr revIDLastSave="0" documentId="8_{01671D16-AD9A-4E5D-9211-0590B4D6654B}" xr6:coauthVersionLast="47" xr6:coauthVersionMax="47" xr10:uidLastSave="{00000000-0000-0000-0000-000000000000}"/>
  <bookViews>
    <workbookView xWindow="-120" yWindow="-120" windowWidth="29040" windowHeight="15840" xr2:uid="{F22ED7B0-3E96-48C8-AB06-00DDD6352C1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1" l="1"/>
  <c r="W12" i="1" s="1"/>
  <c r="S12" i="1"/>
  <c r="Q12" i="1"/>
  <c r="O12" i="1"/>
  <c r="P12" i="1"/>
  <c r="L12" i="1"/>
  <c r="J12" i="1"/>
  <c r="B12" i="1"/>
  <c r="B2" i="1"/>
  <c r="J2" i="1"/>
  <c r="L2" i="1"/>
  <c r="O2" i="1"/>
  <c r="P2" i="1"/>
  <c r="Q2" i="1"/>
  <c r="S2" i="1"/>
  <c r="V2" i="1"/>
  <c r="W2" i="1" s="1"/>
  <c r="B3" i="1"/>
  <c r="J3" i="1"/>
  <c r="L3" i="1"/>
  <c r="O3" i="1"/>
  <c r="P3" i="1"/>
  <c r="Q3" i="1"/>
  <c r="S3" i="1"/>
  <c r="V3" i="1"/>
  <c r="W3" i="1" s="1"/>
  <c r="B4" i="1"/>
  <c r="J4" i="1"/>
  <c r="L4" i="1"/>
  <c r="O4" i="1"/>
  <c r="P4" i="1"/>
  <c r="Q4" i="1"/>
  <c r="S4" i="1"/>
  <c r="V4" i="1"/>
  <c r="W4" i="1" s="1"/>
  <c r="B5" i="1"/>
  <c r="J5" i="1"/>
  <c r="L5" i="1"/>
  <c r="O5" i="1"/>
  <c r="P5" i="1"/>
  <c r="Q5" i="1"/>
  <c r="S5" i="1"/>
  <c r="V5" i="1"/>
  <c r="W5" i="1" s="1"/>
  <c r="B6" i="1"/>
  <c r="J6" i="1"/>
  <c r="L6" i="1"/>
  <c r="O6" i="1"/>
  <c r="P6" i="1"/>
  <c r="Q6" i="1"/>
  <c r="S6" i="1"/>
  <c r="V6" i="1"/>
  <c r="W6" i="1" s="1"/>
  <c r="B7" i="1"/>
  <c r="J7" i="1"/>
  <c r="L7" i="1"/>
  <c r="O7" i="1"/>
  <c r="P7" i="1"/>
  <c r="Q7" i="1"/>
  <c r="S7" i="1"/>
  <c r="V7" i="1"/>
  <c r="W7" i="1" s="1"/>
  <c r="B8" i="1"/>
  <c r="J8" i="1"/>
  <c r="L8" i="1"/>
  <c r="O8" i="1"/>
  <c r="P8" i="1"/>
  <c r="Q8" i="1"/>
  <c r="S8" i="1"/>
  <c r="V8" i="1"/>
  <c r="W8" i="1" s="1"/>
  <c r="B9" i="1"/>
  <c r="J9" i="1"/>
  <c r="L9" i="1"/>
  <c r="O9" i="1"/>
  <c r="P9" i="1"/>
  <c r="Q9" i="1"/>
  <c r="S9" i="1"/>
  <c r="V9" i="1"/>
  <c r="W9" i="1" s="1"/>
  <c r="B10" i="1"/>
  <c r="J10" i="1"/>
  <c r="L10" i="1"/>
  <c r="O10" i="1"/>
  <c r="P10" i="1"/>
  <c r="Q10" i="1"/>
  <c r="S10" i="1"/>
  <c r="V10" i="1"/>
  <c r="W10" i="1" s="1"/>
  <c r="V11" i="1"/>
  <c r="W11" i="1" s="1"/>
  <c r="S11" i="1"/>
  <c r="Q11" i="1"/>
  <c r="P11" i="1"/>
  <c r="O11" i="1"/>
  <c r="L11" i="1"/>
  <c r="J11" i="1"/>
  <c r="B11" i="1"/>
  <c r="M12" i="1" l="1"/>
  <c r="M7" i="1"/>
  <c r="M8" i="1"/>
  <c r="M5" i="1"/>
  <c r="U7" i="1"/>
  <c r="M6" i="1"/>
  <c r="M2" i="1"/>
  <c r="U2" i="1"/>
  <c r="M10" i="1"/>
  <c r="U8" i="1"/>
  <c r="U10" i="1"/>
  <c r="U6" i="1"/>
  <c r="U3" i="1"/>
  <c r="M9" i="1"/>
  <c r="U4" i="1"/>
  <c r="M4" i="1"/>
  <c r="U9" i="1"/>
  <c r="U5" i="1"/>
  <c r="M3" i="1"/>
  <c r="M11" i="1"/>
  <c r="U11" i="1"/>
  <c r="U12" i="1"/>
</calcChain>
</file>

<file path=xl/sharedStrings.xml><?xml version="1.0" encoding="utf-8"?>
<sst xmlns="http://schemas.openxmlformats.org/spreadsheetml/2006/main" count="392" uniqueCount="117">
  <si>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</si>
  <si>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</si>
  <si>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</si>
  <si>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</si>
  <si>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</si>
  <si>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</si>
  <si>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</si>
  <si>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</si>
  <si>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</si>
  <si>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</si>
  <si>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</si>
  <si>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</si>
  <si>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</si>
  <si>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</si>
  <si>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</si>
  <si>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</si>
  <si>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</si>
  <si>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</si>
  <si>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</si>
  <si>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</si>
  <si>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</si>
  <si>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</si>
  <si>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</si>
  <si>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</si>
  <si>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Unlisted</t>
  </si>
  <si>
    <t>Open ended</t>
  </si>
  <si>
    <t>CCIL</t>
  </si>
  <si>
    <t>Buy</t>
  </si>
  <si>
    <t>Samco Mutual Fund</t>
  </si>
  <si>
    <t>Secondary through market</t>
  </si>
  <si>
    <t>Portfolio</t>
  </si>
  <si>
    <t>Deal No</t>
  </si>
  <si>
    <t>Instrument Name</t>
  </si>
  <si>
    <t>Instrument Currency</t>
  </si>
  <si>
    <t>ISIN Code</t>
  </si>
  <si>
    <t>External Code</t>
  </si>
  <si>
    <t>SEDOL</t>
  </si>
  <si>
    <t>Trans. Nature</t>
  </si>
  <si>
    <t>Trans. Type</t>
  </si>
  <si>
    <t>Position Status</t>
  </si>
  <si>
    <t>Rating</t>
  </si>
  <si>
    <t>Maturity</t>
  </si>
  <si>
    <t>Frequency</t>
  </si>
  <si>
    <t>Trade Date</t>
  </si>
  <si>
    <t>Value Date</t>
  </si>
  <si>
    <t>Quantity</t>
  </si>
  <si>
    <t>Deal Price (Deal Ccy)</t>
  </si>
  <si>
    <t>Exchange Rate (Port/Inst)</t>
  </si>
  <si>
    <t>Deal Value (Inst Ccy)</t>
  </si>
  <si>
    <t>Deal Value(Portfolio Ccy)</t>
  </si>
  <si>
    <t>Acc. Interest/STT Charges</t>
  </si>
  <si>
    <t>Local charges/Stamp duty</t>
  </si>
  <si>
    <t>Other Charges</t>
  </si>
  <si>
    <t>Total Deal Value</t>
  </si>
  <si>
    <t>Total Deal Value(Portfolio Ccy)</t>
  </si>
  <si>
    <t>Broker</t>
  </si>
  <si>
    <t>Clearing Broker</t>
  </si>
  <si>
    <t>Brokerage</t>
  </si>
  <si>
    <t>Exchange</t>
  </si>
  <si>
    <t>Counterparty</t>
  </si>
  <si>
    <t>Custodian</t>
  </si>
  <si>
    <t>Full Face Value</t>
  </si>
  <si>
    <t>Split Description</t>
  </si>
  <si>
    <t>Transfer</t>
  </si>
  <si>
    <t>YTM</t>
  </si>
  <si>
    <t>Mandatory Remarks</t>
  </si>
  <si>
    <t>Comments</t>
  </si>
  <si>
    <t>Status</t>
  </si>
  <si>
    <t>Fund Manager / Inputter</t>
  </si>
  <si>
    <t>Reversal</t>
  </si>
  <si>
    <t>Unique Ref. No.</t>
  </si>
  <si>
    <t>Corporate Action</t>
  </si>
  <si>
    <t>Deal Time</t>
  </si>
  <si>
    <t>Module Name</t>
  </si>
  <si>
    <t>Stamp Duty</t>
  </si>
  <si>
    <t>NA</t>
  </si>
  <si>
    <t>Sr.no</t>
  </si>
  <si>
    <t>Dealer / Approver</t>
  </si>
  <si>
    <t>RFQ Flag</t>
  </si>
  <si>
    <t>RFQ Mode</t>
  </si>
  <si>
    <t>SAMCO ACTIVE MOMENTUM FUND</t>
  </si>
  <si>
    <t>INR</t>
  </si>
  <si>
    <t>-</t>
  </si>
  <si>
    <t>Secondary</t>
  </si>
  <si>
    <t>LEND</t>
  </si>
  <si>
    <t>DIRECT</t>
  </si>
  <si>
    <t>NSE</t>
  </si>
  <si>
    <t>DB</t>
  </si>
  <si>
    <t>N</t>
  </si>
  <si>
    <t>Deploying surplus cash</t>
  </si>
  <si>
    <t>Approved</t>
  </si>
  <si>
    <t>SAMCO ARBITRAGE FUND</t>
  </si>
  <si>
    <t>SAMCO ELSS TAX SAVER FUND</t>
  </si>
  <si>
    <t>SAMCO FLEXI CAP FUND</t>
  </si>
  <si>
    <t>SAMCO OVERNIGHT FUND</t>
  </si>
  <si>
    <t>SAMCO SPECIAL OPPORTUNITIES FUND</t>
  </si>
  <si>
    <t>SAMCO MULTI ASSET ALLOCATION FUND</t>
  </si>
  <si>
    <t>SAMCO DYNAMIC ASSET ALLOCATION FUND</t>
  </si>
  <si>
    <t>SAMCO MULTI CAP FUND</t>
  </si>
  <si>
    <t>DHARAMED</t>
  </si>
  <si>
    <t>SAMCO LARGE CAP FUND</t>
  </si>
  <si>
    <t>MF202400140005570</t>
  </si>
  <si>
    <t>TREP/100325</t>
  </si>
  <si>
    <t>NIRALI 07-MAR-25 14:54:57</t>
  </si>
  <si>
    <t>07-03-2025 14:54:57</t>
  </si>
  <si>
    <t>MF202400140005575</t>
  </si>
  <si>
    <t>MF202400140005571</t>
  </si>
  <si>
    <t>MF202400140005569</t>
  </si>
  <si>
    <t>MF202400140005567</t>
  </si>
  <si>
    <t>MF202400140005577</t>
  </si>
  <si>
    <t>MF202400140005576</t>
  </si>
  <si>
    <t>MF202400140005574</t>
  </si>
  <si>
    <t>MF202400140005573</t>
  </si>
  <si>
    <t>NIRALI 07-MAR-25 14:48:26</t>
  </si>
  <si>
    <t>07-03-2025 14:48:26</t>
  </si>
  <si>
    <t>MF202400140005568</t>
  </si>
  <si>
    <t>MF202400140005572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</si>
</sst>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10409]dd\-mm\-yyyy"/>
    <numFmt numFmtId="165" formatCode="[$-1010409]General"/>
    <numFmt numFmtId="166" formatCode="[$-1010409]###,##0;\(###,##0\)"/>
    <numFmt numFmtId="167" formatCode="[$-1010409]###,##0.00;\(###,##0.00\)"/>
    <numFmt numFmtId="168" formatCode="0.0000"/>
    <numFmt numFmtId="169" formatCode="0.000000"/>
  </numFmts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 readingOrder="1"/>
    </xf>
    <xf numFmtId="164" fontId="1" fillId="2" borderId="1" xfId="0" applyNumberFormat="1" applyFont="1" applyFill="1" applyBorder="1" applyAlignment="1">
      <alignment horizontal="left" vertical="top" wrapText="1" readingOrder="1"/>
    </xf>
    <xf numFmtId="165" fontId="1" fillId="2" borderId="1" xfId="0" applyNumberFormat="1" applyFont="1" applyFill="1" applyBorder="1" applyAlignment="1">
      <alignment horizontal="left" vertical="top" wrapText="1" readingOrder="1"/>
    </xf>
    <xf numFmtId="166" fontId="1" fillId="2" borderId="1" xfId="0" applyNumberFormat="1" applyFont="1" applyFill="1" applyBorder="1" applyAlignment="1">
      <alignment horizontal="right" vertical="top" wrapText="1" readingOrder="1"/>
    </xf>
    <xf numFmtId="167" fontId="1" fillId="2" borderId="1" xfId="0" applyNumberFormat="1" applyFont="1" applyFill="1" applyBorder="1" applyAlignment="1">
      <alignment horizontal="right" vertical="top" wrapText="1" readingOrder="1"/>
    </xf>
    <xf numFmtId="0" fontId="1" fillId="2" borderId="1" xfId="0" applyFont="1" applyFill="1" applyBorder="1" applyAlignment="1">
      <alignment horizontal="right" vertical="top" wrapText="1" readingOrder="1"/>
    </xf>
    <xf numFmtId="14" fontId="0" fillId="0" borderId="0" xfId="0" applyNumberFormat="1" applyAlignment="1">
      <alignment wrapText="1"/>
    </xf>
    <xf numFmtId="14" fontId="0" fillId="0" borderId="0" xfId="0" applyNumberFormat="1"/>
    <xf numFmtId="168" fontId="0" fillId="0" borderId="0" xfId="0" applyNumberFormat="1"/>
    <xf numFmtId="4" fontId="0" fillId="0" borderId="0" xfId="0" applyNumberFormat="1"/>
    <xf numFmtId="169" fontId="0" fillId="0" borderId="0" xfId="0" applyNumberFormat="1"/>
    <xf numFmtId="2" fontId="0" fillId="0" borderId="0" xfId="0" applyNumberFormat="1" applyAlignment="1">
      <alignment wrapText="1"/>
    </xf>
    <xf numFmtId="2" fontId="0" fillId="0" borderId="0" xfId="0" applyNumberFormat="1"/>
    <xf numFmtId="0" fontId="2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right" vertical="top" wrapText="1" readingOrder="1"/>
    </xf>
    <xf numFmtId="167" fontId="1" fillId="2" borderId="2" xfId="0" applyNumberFormat="1" applyFont="1" applyFill="1" applyBorder="1" applyAlignment="1">
      <alignment horizontal="right" vertical="top" wrapText="1" readingOrder="1"/>
    </xf>
    <xf numFmtId="167" fontId="1" fillId="2" borderId="3" xfId="0" applyNumberFormat="1" applyFont="1" applyFill="1" applyBorder="1" applyAlignment="1">
      <alignment horizontal="right" vertical="top" wrapText="1" readingOrder="1"/>
    </xf>
    <xf numFmtId="0" fontId="1" fillId="2" borderId="2" xfId="0" applyFont="1" applyFill="1" applyBorder="1" applyAlignment="1">
      <alignment horizontal="right" vertical="top" wrapText="1" readingOrder="1"/>
    </xf>
    <xf numFmtId="0" fontId="1" fillId="2" borderId="3" xfId="0" applyFont="1" applyFill="1" applyBorder="1" applyAlignment="1">
      <alignment horizontal="right" vertical="top" wrapText="1" readingOrder="1"/>
    </xf>
    <xf numFmtId="0" fontId="2" fillId="3" borderId="2" xfId="0" applyFont="1" applyFill="1" applyBorder="1" applyAlignment="1">
      <alignment horizontal="right" vertical="top" wrapText="1" readingOrder="1"/>
    </xf>
    <xf numFmtId="0" fontId="2" fillId="3" borderId="3" xfId="0" applyFont="1" applyFill="1" applyBorder="1" applyAlignment="1">
      <alignment horizontal="right" vertical="top" wrapText="1" readingOrder="1"/>
    </xf>
    <xf numFmtId="49" fontId="0" fillId="0" borderId="0" xfId="0" applyNumberForma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4A8F-CD8D-4AFD-AC4B-F678C6DD6D02}">
  <dimension ref="A1:X22"/>
  <sheetViews>
    <sheetView tabSelected="1" workbookViewId="0"/>
  </sheetViews>
  <sheetFormatPr defaultRowHeight="15" x14ac:dyDescent="0.25"/>
  <cols>
    <col min="1" max="1" width="5.5703125" bestFit="1" customWidth="1"/>
    <col min="2" max="2" width="12.140625" bestFit="1" customWidth="1"/>
    <col min="3" max="3" width="13.28515625" bestFit="1" customWidth="1"/>
    <col min="4" max="4" width="8" bestFit="1" customWidth="1"/>
    <col min="5" max="5" width="23.85546875" bestFit="1" customWidth="1"/>
    <col min="6" max="6" width="14.7109375" bestFit="1" customWidth="1"/>
    <col min="7" max="7" width="11.140625" bestFit="1" customWidth="1"/>
    <col min="8" max="8" width="14.42578125" bestFit="1" customWidth="1"/>
    <col min="9" max="9" width="18.5703125" bestFit="1" customWidth="1"/>
    <col min="10" max="10" width="40.28515625" bestFit="1" customWidth="1"/>
    <col min="11" max="11" width="12" bestFit="1" customWidth="1"/>
    <col min="12" max="12" width="13.42578125" style="9" bestFit="1" customWidth="1"/>
    <col min="13" max="13" width="12" bestFit="1" customWidth="1"/>
    <col min="14" max="14" width="8.5703125" bestFit="1" customWidth="1"/>
    <col min="15" max="15" width="10.42578125" bestFit="1" customWidth="1"/>
    <col min="16" max="16" width="11" bestFit="1" customWidth="1"/>
    <col min="17" max="17" width="11.5703125" style="14" bestFit="1" customWidth="1"/>
    <col min="18" max="18" width="14.140625" bestFit="1" customWidth="1"/>
    <col min="19" max="19" width="14.28515625" bestFit="1" customWidth="1"/>
    <col min="20" max="20" width="16.85546875" bestFit="1" customWidth="1"/>
    <col min="21" max="21" width="18.28515625" style="24" bestFit="1" customWidth="1"/>
    <col min="22" max="22" width="13.42578125" bestFit="1" customWidth="1"/>
    <col min="23" max="23" width="9.7109375" bestFit="1" customWidth="1"/>
    <col min="24" max="24" width="24.7109375" bestFit="1" customWidth="1"/>
  </cols>
  <sheetData>
    <row r="1" spans="1:24" s="1" customFormat="1" ht="60" x14ac:dyDescent="0.25">
      <c r="A1" s="8" t="s">
        <v>76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8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3" t="s">
        <v>15</v>
      </c>
      <c r="R1" s="1" t="s">
        <v>16</v>
      </c>
      <c r="S1" s="1" t="s">
        <v>17</v>
      </c>
      <c r="T1" s="1" t="s">
        <v>18</v>
      </c>
      <c r="U1" s="23" t="s">
        <v>19</v>
      </c>
      <c r="V1" s="1" t="s">
        <v>20</v>
      </c>
      <c r="W1" s="1" t="s">
        <v>21</v>
      </c>
      <c r="X1" s="1" t="s">
        <v>22</v>
      </c>
    </row>
    <row r="2" spans="1:24" ht="23.1" customHeight="1" x14ac:dyDescent="0.25">
      <c r="A2">
        <v>1</v>
      </c>
      <c r="B2" t="str">
        <f>+Sheet2!G2</f>
        <v>TREP/100325</v>
      </c>
      <c r="D2" t="s">
        <v>23</v>
      </c>
      <c r="F2" t="s">
        <v>75</v>
      </c>
      <c r="G2" t="s">
        <v>27</v>
      </c>
      <c r="H2" t="s">
        <v>24</v>
      </c>
      <c r="I2" t="s">
        <v>28</v>
      </c>
      <c r="J2" t="str">
        <f>+Sheet2!A2</f>
        <v>SAMCO ACTIVE MOMENTUM FUND</v>
      </c>
      <c r="K2" t="s">
        <v>25</v>
      </c>
      <c r="L2" s="9">
        <f>+Sheet2!L2</f>
        <v>45726</v>
      </c>
      <c r="M2">
        <f>+L2-O2</f>
        <v>3</v>
      </c>
      <c r="O2" s="9">
        <f>+Sheet2!N2</f>
        <v>45723</v>
      </c>
      <c r="P2" s="9">
        <f>+Sheet2!O2</f>
        <v>45723</v>
      </c>
      <c r="Q2" s="14">
        <f>+Sheet2!P2</f>
        <v>750000</v>
      </c>
      <c r="R2">
        <v>100</v>
      </c>
      <c r="S2" s="12">
        <f>+Sheet2!Q2</f>
        <v>99.948656510000006</v>
      </c>
      <c r="T2" s="11">
        <v>0</v>
      </c>
      <c r="U2" s="24">
        <f>+(Q2*R2*S2/100)+T2</f>
        <v>74961492.382500008</v>
      </c>
      <c r="V2" s="10">
        <f>+Sheet2!AJ2</f>
        <v>6.25</v>
      </c>
      <c r="W2" s="10">
        <f>+V2</f>
        <v>6.25</v>
      </c>
      <c r="X2" t="s">
        <v>29</v>
      </c>
    </row>
    <row r="3" spans="1:24" x14ac:dyDescent="0.25">
      <c r="A3">
        <v>2</v>
      </c>
      <c r="B3" t="str">
        <f>+Sheet2!G3</f>
        <v>TREP/100325</v>
      </c>
      <c r="D3" t="s">
        <v>23</v>
      </c>
      <c r="F3" t="s">
        <v>75</v>
      </c>
      <c r="G3" t="s">
        <v>27</v>
      </c>
      <c r="H3" t="s">
        <v>24</v>
      </c>
      <c r="I3" t="s">
        <v>28</v>
      </c>
      <c r="J3" t="str">
        <f>+Sheet2!A3</f>
        <v>SAMCO ARBITRAGE FUND</v>
      </c>
      <c r="K3" t="s">
        <v>25</v>
      </c>
      <c r="L3" s="9">
        <f>+Sheet2!L3</f>
        <v>45726</v>
      </c>
      <c r="M3">
        <f t="shared" ref="M3:M6" si="0">+L3-O3</f>
        <v>3</v>
      </c>
      <c r="O3" s="9">
        <f>+Sheet2!N3</f>
        <v>45723</v>
      </c>
      <c r="P3" s="9">
        <f>+Sheet2!O3</f>
        <v>45723</v>
      </c>
      <c r="Q3" s="14">
        <f>+Sheet2!P3</f>
        <v>620000</v>
      </c>
      <c r="R3">
        <v>100</v>
      </c>
      <c r="S3" s="12">
        <f>+Sheet2!Q3</f>
        <v>99.948656510000006</v>
      </c>
      <c r="T3" s="11">
        <v>0</v>
      </c>
      <c r="U3" s="24">
        <f t="shared" ref="U3:U5" si="1">+(Q3*R3*S3/100)+T3</f>
        <v>61968167.036200009</v>
      </c>
      <c r="V3" s="10">
        <f>+Sheet2!AJ3</f>
        <v>6.25</v>
      </c>
      <c r="W3" s="10">
        <f t="shared" ref="W3:W5" si="2">+V3</f>
        <v>6.25</v>
      </c>
      <c r="X3" t="s">
        <v>29</v>
      </c>
    </row>
    <row r="4" spans="1:24" x14ac:dyDescent="0.25">
      <c r="A4">
        <v>3</v>
      </c>
      <c r="B4" t="str">
        <f>+Sheet2!G4</f>
        <v>TREP/100325</v>
      </c>
      <c r="D4" t="s">
        <v>23</v>
      </c>
      <c r="F4" t="s">
        <v>75</v>
      </c>
      <c r="G4" t="s">
        <v>27</v>
      </c>
      <c r="H4" t="s">
        <v>24</v>
      </c>
      <c r="I4" t="s">
        <v>28</v>
      </c>
      <c r="J4" t="str">
        <f>+Sheet2!A4</f>
        <v>SAMCO DYNAMIC ASSET ALLOCATION FUND</v>
      </c>
      <c r="K4" t="s">
        <v>25</v>
      </c>
      <c r="L4" s="9">
        <f>+Sheet2!L4</f>
        <v>45726</v>
      </c>
      <c r="M4">
        <f t="shared" si="0"/>
        <v>3</v>
      </c>
      <c r="O4" s="9">
        <f>+Sheet2!N4</f>
        <v>45723</v>
      </c>
      <c r="P4" s="9">
        <f>+Sheet2!O4</f>
        <v>45723</v>
      </c>
      <c r="Q4" s="14">
        <f>+Sheet2!P4</f>
        <v>5949000</v>
      </c>
      <c r="R4">
        <v>100</v>
      </c>
      <c r="S4" s="12">
        <f>+Sheet2!Q4</f>
        <v>99.948656510000006</v>
      </c>
      <c r="T4" s="11">
        <v>0</v>
      </c>
      <c r="U4" s="24">
        <f t="shared" si="1"/>
        <v>594594557.57799006</v>
      </c>
      <c r="V4" s="10">
        <f>+Sheet2!AJ4</f>
        <v>6.25</v>
      </c>
      <c r="W4" s="10">
        <f t="shared" si="2"/>
        <v>6.25</v>
      </c>
      <c r="X4" t="s">
        <v>29</v>
      </c>
    </row>
    <row r="5" spans="1:24" x14ac:dyDescent="0.25">
      <c r="A5">
        <v>4</v>
      </c>
      <c r="B5" t="str">
        <f>+Sheet2!G5</f>
        <v>TREP/100325</v>
      </c>
      <c r="D5" t="s">
        <v>23</v>
      </c>
      <c r="F5" t="s">
        <v>75</v>
      </c>
      <c r="G5" t="s">
        <v>27</v>
      </c>
      <c r="H5" t="s">
        <v>24</v>
      </c>
      <c r="I5" t="s">
        <v>28</v>
      </c>
      <c r="J5" t="str">
        <f>+Sheet2!A5</f>
        <v>SAMCO ELSS TAX SAVER FUND</v>
      </c>
      <c r="K5" t="s">
        <v>25</v>
      </c>
      <c r="L5" s="9">
        <f>+Sheet2!L5</f>
        <v>45726</v>
      </c>
      <c r="M5">
        <f t="shared" si="0"/>
        <v>3</v>
      </c>
      <c r="O5" s="9">
        <f>+Sheet2!N5</f>
        <v>45723</v>
      </c>
      <c r="P5" s="9">
        <f>+Sheet2!O5</f>
        <v>45723</v>
      </c>
      <c r="Q5" s="14">
        <f>+Sheet2!P5</f>
        <v>80000</v>
      </c>
      <c r="R5">
        <v>100</v>
      </c>
      <c r="S5" s="12">
        <f>+Sheet2!Q5</f>
        <v>99.948656510000006</v>
      </c>
      <c r="T5" s="11">
        <v>0</v>
      </c>
      <c r="U5" s="24">
        <f t="shared" si="1"/>
        <v>7995892.5208000001</v>
      </c>
      <c r="V5" s="10">
        <f>+Sheet2!AJ5</f>
        <v>6.25</v>
      </c>
      <c r="W5" s="10">
        <f t="shared" si="2"/>
        <v>6.25</v>
      </c>
      <c r="X5" t="s">
        <v>29</v>
      </c>
    </row>
    <row r="6" spans="1:24" x14ac:dyDescent="0.25">
      <c r="A6">
        <v>5</v>
      </c>
      <c r="B6" t="str">
        <f>+Sheet2!G6</f>
        <v>TREP/100325</v>
      </c>
      <c r="D6" t="s">
        <v>23</v>
      </c>
      <c r="F6" t="s">
        <v>75</v>
      </c>
      <c r="G6" t="s">
        <v>27</v>
      </c>
      <c r="H6" t="s">
        <v>24</v>
      </c>
      <c r="I6" t="s">
        <v>28</v>
      </c>
      <c r="J6" t="str">
        <f>+Sheet2!A6</f>
        <v>SAMCO FLEXI CAP FUND</v>
      </c>
      <c r="K6" t="s">
        <v>25</v>
      </c>
      <c r="L6" s="9">
        <f>+Sheet2!L6</f>
        <v>45726</v>
      </c>
      <c r="M6">
        <f t="shared" si="0"/>
        <v>3</v>
      </c>
      <c r="O6" s="9">
        <f>+Sheet2!N6</f>
        <v>45723</v>
      </c>
      <c r="P6" s="9">
        <f>+Sheet2!O6</f>
        <v>45723</v>
      </c>
      <c r="Q6" s="14">
        <f>+Sheet2!P6</f>
        <v>223000</v>
      </c>
      <c r="R6">
        <v>100</v>
      </c>
      <c r="S6" s="12">
        <f>+Sheet2!Q6</f>
        <v>99.948656510000006</v>
      </c>
      <c r="T6" s="11">
        <v>0</v>
      </c>
      <c r="U6" s="24">
        <f t="shared" ref="U6" si="3">+(Q6*R6*S6/100)+T6</f>
        <v>22288550.401730005</v>
      </c>
      <c r="V6" s="10">
        <f>+Sheet2!AJ6</f>
        <v>6.25</v>
      </c>
      <c r="W6" s="10">
        <f t="shared" ref="W6" si="4">+V6</f>
        <v>6.25</v>
      </c>
      <c r="X6" t="s">
        <v>29</v>
      </c>
    </row>
    <row r="7" spans="1:24" x14ac:dyDescent="0.25">
      <c r="A7">
        <v>6</v>
      </c>
      <c r="B7" t="str">
        <f>+Sheet2!G7</f>
        <v>TREP/100325</v>
      </c>
      <c r="D7" t="s">
        <v>23</v>
      </c>
      <c r="F7" t="s">
        <v>75</v>
      </c>
      <c r="G7" t="s">
        <v>27</v>
      </c>
      <c r="H7" t="s">
        <v>24</v>
      </c>
      <c r="I7" t="s">
        <v>28</v>
      </c>
      <c r="J7" t="str">
        <f>+Sheet2!A7</f>
        <v>SAMCO LARGE CAP FUND</v>
      </c>
      <c r="K7" t="s">
        <v>25</v>
      </c>
      <c r="L7" s="9">
        <f>+Sheet2!L7</f>
        <v>45726</v>
      </c>
      <c r="M7">
        <f t="shared" ref="M7" si="5">+L7-O7</f>
        <v>3</v>
      </c>
      <c r="O7" s="9">
        <f>+Sheet2!N7</f>
        <v>45723</v>
      </c>
      <c r="P7" s="9">
        <f>+Sheet2!O7</f>
        <v>45723</v>
      </c>
      <c r="Q7" s="14">
        <f>+Sheet2!P7</f>
        <v>422000</v>
      </c>
      <c r="R7">
        <v>100</v>
      </c>
      <c r="S7" s="12">
        <f>+Sheet2!Q7</f>
        <v>99.948656510000006</v>
      </c>
      <c r="T7" s="11">
        <v>0</v>
      </c>
      <c r="U7" s="24">
        <f t="shared" ref="U7" si="6">+(Q7*R7*S7/100)+T7</f>
        <v>42178333.047219999</v>
      </c>
      <c r="V7" s="10">
        <f>+Sheet2!AJ7</f>
        <v>6.25</v>
      </c>
      <c r="W7" s="10">
        <f t="shared" ref="W7" si="7">+V7</f>
        <v>6.25</v>
      </c>
      <c r="X7" t="s">
        <v>29</v>
      </c>
    </row>
    <row r="8" spans="1:24" x14ac:dyDescent="0.25">
      <c r="A8">
        <v>7</v>
      </c>
      <c r="B8" t="str">
        <f>+Sheet2!G8</f>
        <v>TREP/100325</v>
      </c>
      <c r="D8" t="s">
        <v>23</v>
      </c>
      <c r="F8" t="s">
        <v>75</v>
      </c>
      <c r="G8" t="s">
        <v>27</v>
      </c>
      <c r="H8" t="s">
        <v>24</v>
      </c>
      <c r="I8" t="s">
        <v>28</v>
      </c>
      <c r="J8" t="str">
        <f>+Sheet2!A8</f>
        <v>SAMCO MULTI ASSET ALLOCATION FUND</v>
      </c>
      <c r="K8" t="s">
        <v>25</v>
      </c>
      <c r="L8" s="9">
        <f>+Sheet2!L8</f>
        <v>45726</v>
      </c>
      <c r="M8">
        <f t="shared" ref="M8" si="8">+L8-O8</f>
        <v>3</v>
      </c>
      <c r="O8" s="9">
        <f>+Sheet2!N8</f>
        <v>45723</v>
      </c>
      <c r="P8" s="9">
        <f>+Sheet2!O8</f>
        <v>45723</v>
      </c>
      <c r="Q8" s="14">
        <f>+Sheet2!P8</f>
        <v>3165000</v>
      </c>
      <c r="R8">
        <v>100</v>
      </c>
      <c r="S8" s="12">
        <f>+Sheet2!Q8</f>
        <v>99.948656510000006</v>
      </c>
      <c r="T8" s="11">
        <v>0</v>
      </c>
      <c r="U8" s="24">
        <f t="shared" ref="U8" si="9">+(Q8*R8*S8/100)+T8</f>
        <v>316337497.85415</v>
      </c>
      <c r="V8" s="10">
        <f>+Sheet2!AJ8</f>
        <v>6.25</v>
      </c>
      <c r="W8" s="10">
        <f t="shared" ref="W8" si="10">+V8</f>
        <v>6.25</v>
      </c>
      <c r="X8" t="s">
        <v>29</v>
      </c>
    </row>
    <row r="9" spans="1:24" x14ac:dyDescent="0.25">
      <c r="A9">
        <v>8</v>
      </c>
      <c r="B9" t="str">
        <f>+Sheet2!G9</f>
        <v>TREP/100325</v>
      </c>
      <c r="D9" t="s">
        <v>23</v>
      </c>
      <c r="F9" t="s">
        <v>75</v>
      </c>
      <c r="G9" t="s">
        <v>27</v>
      </c>
      <c r="H9" t="s">
        <v>24</v>
      </c>
      <c r="I9" t="s">
        <v>28</v>
      </c>
      <c r="J9" t="str">
        <f>+Sheet2!A9</f>
        <v>SAMCO MULTI CAP FUND</v>
      </c>
      <c r="K9" t="s">
        <v>25</v>
      </c>
      <c r="L9" s="9">
        <f>+Sheet2!L9</f>
        <v>45726</v>
      </c>
      <c r="M9">
        <f t="shared" ref="M9" si="11">+L9-O9</f>
        <v>3</v>
      </c>
      <c r="O9" s="9">
        <f>+Sheet2!N9</f>
        <v>45723</v>
      </c>
      <c r="P9" s="9">
        <f>+Sheet2!O9</f>
        <v>45723</v>
      </c>
      <c r="Q9" s="14">
        <f>+Sheet2!P9</f>
        <v>7278000</v>
      </c>
      <c r="R9">
        <v>100</v>
      </c>
      <c r="S9" s="12">
        <f>+Sheet2!Q9</f>
        <v>99.948656510000006</v>
      </c>
      <c r="T9" s="11">
        <v>0</v>
      </c>
      <c r="U9" s="24">
        <f t="shared" ref="U9" si="12">+(Q9*R9*S9/100)+T9</f>
        <v>727426322.0797801</v>
      </c>
      <c r="V9" s="10">
        <f>+Sheet2!AJ9</f>
        <v>6.25</v>
      </c>
      <c r="W9" s="10">
        <f t="shared" ref="W9" si="13">+V9</f>
        <v>6.25</v>
      </c>
      <c r="X9" t="s">
        <v>29</v>
      </c>
    </row>
    <row r="10" spans="1:24" x14ac:dyDescent="0.25">
      <c r="A10">
        <v>9</v>
      </c>
      <c r="B10" t="str">
        <f>+Sheet2!G10</f>
        <v>TREP/100325</v>
      </c>
      <c r="D10" t="s">
        <v>23</v>
      </c>
      <c r="F10" t="s">
        <v>75</v>
      </c>
      <c r="G10" t="s">
        <v>27</v>
      </c>
      <c r="H10" t="s">
        <v>24</v>
      </c>
      <c r="I10" t="s">
        <v>28</v>
      </c>
      <c r="J10" t="str">
        <f>+Sheet2!A10</f>
        <v>SAMCO MULTI CAP FUND</v>
      </c>
      <c r="K10" t="s">
        <v>25</v>
      </c>
      <c r="L10" s="9">
        <f>+Sheet2!L10</f>
        <v>45726</v>
      </c>
      <c r="M10">
        <f t="shared" ref="M10:M12" si="14">+L10-O10</f>
        <v>3</v>
      </c>
      <c r="O10" s="9">
        <f>+Sheet2!N10</f>
        <v>45723</v>
      </c>
      <c r="P10" s="9">
        <f>+Sheet2!O10</f>
        <v>45723</v>
      </c>
      <c r="Q10" s="14">
        <f>+Sheet2!P10</f>
        <v>895000</v>
      </c>
      <c r="R10">
        <v>100</v>
      </c>
      <c r="S10" s="12">
        <f>+Sheet2!Q10</f>
        <v>99.949313380000007</v>
      </c>
      <c r="T10" s="11">
        <v>0</v>
      </c>
      <c r="U10" s="24">
        <f t="shared" ref="U10:U11" si="15">+(Q10*R10*S10/100)+T10</f>
        <v>89454635.475099996</v>
      </c>
      <c r="V10" s="10">
        <f>+Sheet2!AJ10</f>
        <v>6.17</v>
      </c>
      <c r="W10" s="10">
        <f t="shared" ref="W10:W11" si="16">+V10</f>
        <v>6.17</v>
      </c>
      <c r="X10" t="s">
        <v>29</v>
      </c>
    </row>
    <row r="11" spans="1:24" x14ac:dyDescent="0.25">
      <c r="A11">
        <v>10</v>
      </c>
      <c r="B11" t="str">
        <f>+Sheet2!G11</f>
        <v>TREP/100325</v>
      </c>
      <c r="D11" t="s">
        <v>23</v>
      </c>
      <c r="F11" t="s">
        <v>75</v>
      </c>
      <c r="G11" t="s">
        <v>27</v>
      </c>
      <c r="H11" t="s">
        <v>24</v>
      </c>
      <c r="I11" t="s">
        <v>28</v>
      </c>
      <c r="J11" t="str">
        <f>+Sheet2!A11</f>
        <v>SAMCO OVERNIGHT FUND</v>
      </c>
      <c r="K11" t="s">
        <v>25</v>
      </c>
      <c r="L11" s="9">
        <f>+Sheet2!L11</f>
        <v>45726</v>
      </c>
      <c r="M11">
        <f t="shared" si="14"/>
        <v>3</v>
      </c>
      <c r="O11" s="9">
        <f>+Sheet2!N11</f>
        <v>45723</v>
      </c>
      <c r="P11" s="9">
        <f>+Sheet2!O11</f>
        <v>45723</v>
      </c>
      <c r="Q11" s="14">
        <f>+Sheet2!P11</f>
        <v>6474000</v>
      </c>
      <c r="R11">
        <v>100</v>
      </c>
      <c r="S11" s="12">
        <f>+Sheet2!Q11</f>
        <v>99.948656510000006</v>
      </c>
      <c r="T11" s="11">
        <v>0</v>
      </c>
      <c r="U11" s="24">
        <f t="shared" si="15"/>
        <v>647067602.24574006</v>
      </c>
      <c r="V11" s="10">
        <f>+Sheet2!AJ11</f>
        <v>6.25</v>
      </c>
      <c r="W11" s="10">
        <f t="shared" si="16"/>
        <v>6.25</v>
      </c>
      <c r="X11" t="s">
        <v>29</v>
      </c>
    </row>
    <row r="12" spans="1:24" x14ac:dyDescent="0.25">
      <c r="A12">
        <v>11</v>
      </c>
      <c r="B12" t="str">
        <f>+Sheet2!G12</f>
        <v>TREP/100325</v>
      </c>
      <c r="D12" t="s">
        <v>23</v>
      </c>
      <c r="F12" t="s">
        <v>75</v>
      </c>
      <c r="G12" t="s">
        <v>27</v>
      </c>
      <c r="H12" t="s">
        <v>24</v>
      </c>
      <c r="I12" t="s">
        <v>28</v>
      </c>
      <c r="J12" t="str">
        <f>+Sheet2!A12</f>
        <v>SAMCO SPECIAL OPPORTUNITIES FUND</v>
      </c>
      <c r="K12" t="s">
        <v>25</v>
      </c>
      <c r="L12" s="9">
        <f>+Sheet2!L12</f>
        <v>45726</v>
      </c>
      <c r="M12">
        <f t="shared" si="14"/>
        <v>3</v>
      </c>
      <c r="O12" s="9">
        <f>+Sheet2!N12</f>
        <v>45723</v>
      </c>
      <c r="P12" s="9">
        <f>+Sheet2!O12</f>
        <v>45723</v>
      </c>
      <c r="Q12" s="14">
        <f>+Sheet2!P12</f>
        <v>39000</v>
      </c>
      <c r="R12">
        <v>100</v>
      </c>
      <c r="S12" s="12">
        <f>+Sheet2!Q12</f>
        <v>99.948656510000006</v>
      </c>
      <c r="T12" s="11">
        <v>0</v>
      </c>
      <c r="U12" s="24">
        <f t="shared" ref="U12" si="17">+(Q12*R12*S12/100)+T12</f>
        <v>3897997.6038899999</v>
      </c>
      <c r="V12" s="10">
        <f>+Sheet2!AJ12</f>
        <v>6.25</v>
      </c>
      <c r="W12" s="10">
        <f t="shared" ref="W12" si="18">+V12</f>
        <v>6.25</v>
      </c>
      <c r="X12" t="s">
        <v>29</v>
      </c>
    </row>
    <row r="22" spans="18:18" x14ac:dyDescent="0.25">
      <c r="R22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2D0E-441B-455E-9948-5DB8998CA8A7}">
  <dimension ref="A1:AY12"/>
  <sheetViews>
    <sheetView workbookViewId="0">
      <selection activeCell="A2" sqref="A2:A12"/>
    </sheetView>
  </sheetViews>
  <sheetFormatPr defaultRowHeight="15" x14ac:dyDescent="0.25"/>
  <cols>
    <col min="1" max="1" width="19.140625" bestFit="1" customWidth="1"/>
    <col min="2" max="2" width="8.7109375" bestFit="1" customWidth="1"/>
    <col min="3" max="3" width="33.28515625" bestFit="1" customWidth="1"/>
    <col min="4" max="4" width="3.28515625" bestFit="1" customWidth="1"/>
    <col min="5" max="5" width="6.85546875" bestFit="1" customWidth="1"/>
    <col min="6" max="6" width="1.7109375" bestFit="1" customWidth="1"/>
    <col min="7" max="7" width="6" bestFit="1" customWidth="1"/>
    <col min="8" max="8" width="7.7109375" bestFit="1" customWidth="1"/>
    <col min="9" max="9" width="4.5703125" bestFit="1" customWidth="1"/>
    <col min="10" max="10" width="6.42578125" bestFit="1" customWidth="1"/>
    <col min="11" max="11" width="5.42578125" bestFit="1" customWidth="1"/>
    <col min="12" max="12" width="9" bestFit="1" customWidth="1"/>
    <col min="13" max="13" width="2.7109375" bestFit="1" customWidth="1"/>
    <col min="14" max="15" width="9" bestFit="1" customWidth="1"/>
    <col min="16" max="16" width="7.85546875" bestFit="1" customWidth="1"/>
    <col min="17" max="17" width="5.7109375" bestFit="1" customWidth="1"/>
    <col min="18" max="18" width="4" bestFit="1" customWidth="1"/>
    <col min="19" max="20" width="12.140625" bestFit="1" customWidth="1"/>
    <col min="21" max="21" width="11.28515625" bestFit="1" customWidth="1"/>
    <col min="22" max="22" width="7.85546875" bestFit="1" customWidth="1"/>
    <col min="23" max="23" width="4" bestFit="1" customWidth="1"/>
    <col min="24" max="25" width="12.140625" bestFit="1" customWidth="1"/>
    <col min="26" max="26" width="5.7109375" bestFit="1" customWidth="1"/>
    <col min="27" max="27" width="30.140625" bestFit="1" customWidth="1"/>
    <col min="28" max="28" width="6.5703125" bestFit="1" customWidth="1"/>
    <col min="29" max="29" width="7.85546875" bestFit="1" customWidth="1"/>
    <col min="30" max="30" width="3" bestFit="1" customWidth="1"/>
    <col min="31" max="31" width="28.7109375" bestFit="1" customWidth="1"/>
    <col min="32" max="32" width="3" bestFit="1" customWidth="1"/>
    <col min="33" max="33" width="12.140625" bestFit="1" customWidth="1"/>
    <col min="34" max="34" width="8" bestFit="1" customWidth="1"/>
    <col min="35" max="35" width="1.85546875" bestFit="1" customWidth="1"/>
    <col min="36" max="36" width="4" bestFit="1" customWidth="1"/>
    <col min="37" max="37" width="9.5703125" bestFit="1" customWidth="1"/>
    <col min="38" max="38" width="8.28515625" bestFit="1" customWidth="1"/>
    <col min="39" max="39" width="6.140625" bestFit="1" customWidth="1"/>
    <col min="40" max="40" width="5.5703125" bestFit="1" customWidth="1"/>
    <col min="41" max="41" width="5.28515625" bestFit="1" customWidth="1"/>
    <col min="42" max="42" width="2" bestFit="1" customWidth="1"/>
    <col min="43" max="43" width="5.42578125" bestFit="1" customWidth="1"/>
    <col min="44" max="44" width="8" bestFit="1" customWidth="1"/>
    <col min="45" max="45" width="9" bestFit="1" customWidth="1"/>
    <col min="46" max="46" width="5.42578125" bestFit="1" customWidth="1"/>
    <col min="47" max="47" width="5.7109375" bestFit="1" customWidth="1"/>
  </cols>
  <sheetData>
    <row r="1" spans="1:51" ht="135" x14ac:dyDescent="0.25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5" t="s">
        <v>35</v>
      </c>
      <c r="G1" s="15" t="s">
        <v>36</v>
      </c>
      <c r="H1" s="15" t="s">
        <v>37</v>
      </c>
      <c r="I1" s="15" t="s">
        <v>38</v>
      </c>
      <c r="J1" s="15" t="s">
        <v>39</v>
      </c>
      <c r="K1" s="15" t="s">
        <v>40</v>
      </c>
      <c r="L1" s="15" t="s">
        <v>41</v>
      </c>
      <c r="M1" s="15" t="s">
        <v>42</v>
      </c>
      <c r="N1" s="15" t="s">
        <v>43</v>
      </c>
      <c r="O1" s="15" t="s">
        <v>44</v>
      </c>
      <c r="P1" s="16" t="s">
        <v>45</v>
      </c>
      <c r="Q1" s="16" t="s">
        <v>46</v>
      </c>
      <c r="R1" s="16" t="s">
        <v>47</v>
      </c>
      <c r="S1" s="16" t="s">
        <v>48</v>
      </c>
      <c r="T1" s="16" t="s">
        <v>49</v>
      </c>
      <c r="U1" s="16" t="s">
        <v>50</v>
      </c>
      <c r="V1" s="16" t="s">
        <v>51</v>
      </c>
      <c r="W1" s="16" t="s">
        <v>52</v>
      </c>
      <c r="X1" s="16" t="s">
        <v>53</v>
      </c>
      <c r="Y1" s="16" t="s">
        <v>54</v>
      </c>
      <c r="Z1" s="16" t="s">
        <v>26</v>
      </c>
      <c r="AA1" s="15" t="s">
        <v>55</v>
      </c>
      <c r="AB1" s="15" t="s">
        <v>56</v>
      </c>
      <c r="AC1" s="16" t="s">
        <v>57</v>
      </c>
      <c r="AD1" s="15" t="s">
        <v>58</v>
      </c>
      <c r="AE1" s="15" t="s">
        <v>59</v>
      </c>
      <c r="AF1" s="15" t="s">
        <v>60</v>
      </c>
      <c r="AG1" s="16" t="s">
        <v>61</v>
      </c>
      <c r="AH1" s="15" t="s">
        <v>62</v>
      </c>
      <c r="AI1" s="15" t="s">
        <v>63</v>
      </c>
      <c r="AJ1" s="16" t="s">
        <v>64</v>
      </c>
      <c r="AK1" s="15" t="s">
        <v>65</v>
      </c>
      <c r="AL1" s="15" t="s">
        <v>66</v>
      </c>
      <c r="AM1" s="15" t="s">
        <v>67</v>
      </c>
      <c r="AN1" s="15" t="s">
        <v>68</v>
      </c>
      <c r="AO1" s="15" t="s">
        <v>77</v>
      </c>
      <c r="AP1" s="15" t="s">
        <v>69</v>
      </c>
      <c r="AQ1" s="15" t="s">
        <v>70</v>
      </c>
      <c r="AR1" s="15" t="s">
        <v>71</v>
      </c>
      <c r="AS1" s="15" t="s">
        <v>72</v>
      </c>
      <c r="AT1" s="15" t="s">
        <v>73</v>
      </c>
      <c r="AU1" s="21" t="s">
        <v>74</v>
      </c>
      <c r="AV1" s="22"/>
      <c r="AW1" s="21" t="s">
        <v>78</v>
      </c>
      <c r="AX1" s="22"/>
      <c r="AY1" s="16" t="s">
        <v>79</v>
      </c>
    </row>
    <row r="2" spans="1:51" s="1" customFormat="1" ht="23.1" customHeight="1" x14ac:dyDescent="0.25">
      <c r="A2" s="2" t="s">
        <v>80</v>
      </c>
      <c r="B2" s="2" t="s">
        <v>101</v>
      </c>
      <c r="C2" s="2" t="s">
        <v>102</v>
      </c>
      <c r="D2" s="2" t="s">
        <v>81</v>
      </c>
      <c r="E2" s="2"/>
      <c r="F2" s="2" t="s">
        <v>82</v>
      </c>
      <c r="G2" s="2" t="s">
        <v>102</v>
      </c>
      <c r="H2" s="2" t="s">
        <v>83</v>
      </c>
      <c r="I2" s="2" t="s">
        <v>84</v>
      </c>
      <c r="J2" s="2"/>
      <c r="K2" s="2"/>
      <c r="L2" s="3">
        <v>45726</v>
      </c>
      <c r="M2" s="4">
        <v>0</v>
      </c>
      <c r="N2" s="3">
        <v>45723</v>
      </c>
      <c r="O2" s="3">
        <v>45723</v>
      </c>
      <c r="P2" s="5">
        <v>750000</v>
      </c>
      <c r="Q2" s="6">
        <v>99.948656510000006</v>
      </c>
      <c r="R2" s="6">
        <v>1</v>
      </c>
      <c r="S2" s="6">
        <v>74961492.379999995</v>
      </c>
      <c r="T2" s="6">
        <v>74961492.379999995</v>
      </c>
      <c r="U2" s="6">
        <v>38507.620000000003</v>
      </c>
      <c r="V2" s="7"/>
      <c r="W2" s="6">
        <v>0</v>
      </c>
      <c r="X2" s="6">
        <v>75000000</v>
      </c>
      <c r="Y2" s="6">
        <v>74961492.379999995</v>
      </c>
      <c r="Z2" s="6">
        <v>53.1</v>
      </c>
      <c r="AA2" s="2" t="s">
        <v>85</v>
      </c>
      <c r="AB2" s="2"/>
      <c r="AC2" s="6">
        <v>0</v>
      </c>
      <c r="AD2" s="2" t="s">
        <v>86</v>
      </c>
      <c r="AE2" s="2" t="s">
        <v>26</v>
      </c>
      <c r="AF2" s="2" t="s">
        <v>87</v>
      </c>
      <c r="AG2" s="6">
        <v>75000000</v>
      </c>
      <c r="AH2" s="2"/>
      <c r="AI2" s="2" t="s">
        <v>88</v>
      </c>
      <c r="AJ2" s="6">
        <v>6.25</v>
      </c>
      <c r="AK2" s="2" t="s">
        <v>89</v>
      </c>
      <c r="AL2" s="2"/>
      <c r="AM2" s="2" t="s">
        <v>90</v>
      </c>
      <c r="AN2" s="2" t="s">
        <v>103</v>
      </c>
      <c r="AO2" s="2" t="s">
        <v>99</v>
      </c>
      <c r="AP2" s="2" t="s">
        <v>88</v>
      </c>
      <c r="AQ2" s="2"/>
      <c r="AR2" s="2"/>
      <c r="AS2" s="2" t="s">
        <v>104</v>
      </c>
      <c r="AT2" s="2" t="s">
        <v>23</v>
      </c>
      <c r="AU2" s="17">
        <v>0</v>
      </c>
      <c r="AV2" s="18"/>
      <c r="AW2" s="19" t="s">
        <v>88</v>
      </c>
      <c r="AX2" s="20"/>
      <c r="AY2" s="7" t="s">
        <v>75</v>
      </c>
    </row>
    <row r="3" spans="1:51" s="1" customFormat="1" ht="23.1" customHeight="1" x14ac:dyDescent="0.25">
      <c r="A3" s="2" t="s">
        <v>91</v>
      </c>
      <c r="B3" s="2" t="s">
        <v>105</v>
      </c>
      <c r="C3" s="2" t="s">
        <v>102</v>
      </c>
      <c r="D3" s="2" t="s">
        <v>81</v>
      </c>
      <c r="E3" s="2"/>
      <c r="F3" s="2" t="s">
        <v>82</v>
      </c>
      <c r="G3" s="2" t="s">
        <v>102</v>
      </c>
      <c r="H3" s="2" t="s">
        <v>83</v>
      </c>
      <c r="I3" s="2" t="s">
        <v>84</v>
      </c>
      <c r="J3" s="2"/>
      <c r="K3" s="2"/>
      <c r="L3" s="3">
        <v>45726</v>
      </c>
      <c r="M3" s="4">
        <v>0</v>
      </c>
      <c r="N3" s="3">
        <v>45723</v>
      </c>
      <c r="O3" s="3">
        <v>45723</v>
      </c>
      <c r="P3" s="5">
        <v>620000</v>
      </c>
      <c r="Q3" s="6">
        <v>99.948656510000006</v>
      </c>
      <c r="R3" s="6">
        <v>1</v>
      </c>
      <c r="S3" s="6">
        <v>61968167.039999999</v>
      </c>
      <c r="T3" s="6">
        <v>61968167.039999999</v>
      </c>
      <c r="U3" s="6">
        <v>31832.959999999999</v>
      </c>
      <c r="V3" s="7"/>
      <c r="W3" s="6">
        <v>0</v>
      </c>
      <c r="X3" s="6">
        <v>62000000</v>
      </c>
      <c r="Y3" s="6">
        <v>61968167.039999999</v>
      </c>
      <c r="Z3" s="6">
        <v>43.89</v>
      </c>
      <c r="AA3" s="2" t="s">
        <v>85</v>
      </c>
      <c r="AB3" s="2"/>
      <c r="AC3" s="6">
        <v>0</v>
      </c>
      <c r="AD3" s="2" t="s">
        <v>86</v>
      </c>
      <c r="AE3" s="2" t="s">
        <v>26</v>
      </c>
      <c r="AF3" s="2" t="s">
        <v>87</v>
      </c>
      <c r="AG3" s="6">
        <v>62000000</v>
      </c>
      <c r="AH3" s="2"/>
      <c r="AI3" s="2" t="s">
        <v>88</v>
      </c>
      <c r="AJ3" s="6">
        <v>6.25</v>
      </c>
      <c r="AK3" s="2" t="s">
        <v>89</v>
      </c>
      <c r="AL3" s="2"/>
      <c r="AM3" s="2" t="s">
        <v>90</v>
      </c>
      <c r="AN3" s="2" t="s">
        <v>103</v>
      </c>
      <c r="AO3" s="2" t="s">
        <v>99</v>
      </c>
      <c r="AP3" s="2" t="s">
        <v>88</v>
      </c>
      <c r="AQ3" s="2"/>
      <c r="AR3" s="2"/>
      <c r="AS3" s="2" t="s">
        <v>104</v>
      </c>
      <c r="AT3" s="2" t="s">
        <v>23</v>
      </c>
      <c r="AU3" s="17">
        <v>0</v>
      </c>
      <c r="AV3" s="18"/>
      <c r="AW3" s="19" t="s">
        <v>88</v>
      </c>
      <c r="AX3" s="20"/>
      <c r="AY3" s="7" t="s">
        <v>75</v>
      </c>
    </row>
    <row r="4" spans="1:51" s="1" customFormat="1" ht="23.1" customHeight="1" x14ac:dyDescent="0.25">
      <c r="A4" s="2" t="s">
        <v>97</v>
      </c>
      <c r="B4" s="2" t="s">
        <v>106</v>
      </c>
      <c r="C4" s="2" t="s">
        <v>102</v>
      </c>
      <c r="D4" s="2" t="s">
        <v>81</v>
      </c>
      <c r="E4" s="2"/>
      <c r="F4" s="2" t="s">
        <v>82</v>
      </c>
      <c r="G4" s="2" t="s">
        <v>102</v>
      </c>
      <c r="H4" s="2" t="s">
        <v>83</v>
      </c>
      <c r="I4" s="2" t="s">
        <v>84</v>
      </c>
      <c r="J4" s="2"/>
      <c r="K4" s="2"/>
      <c r="L4" s="3">
        <v>45726</v>
      </c>
      <c r="M4" s="4">
        <v>0</v>
      </c>
      <c r="N4" s="3">
        <v>45723</v>
      </c>
      <c r="O4" s="3">
        <v>45723</v>
      </c>
      <c r="P4" s="5">
        <v>5949000</v>
      </c>
      <c r="Q4" s="6">
        <v>99.948656510000006</v>
      </c>
      <c r="R4" s="6">
        <v>1</v>
      </c>
      <c r="S4" s="6">
        <v>594594557.59000003</v>
      </c>
      <c r="T4" s="6">
        <v>594594557.59000003</v>
      </c>
      <c r="U4" s="6">
        <v>305442.40999999997</v>
      </c>
      <c r="V4" s="7"/>
      <c r="W4" s="6">
        <v>0</v>
      </c>
      <c r="X4" s="6">
        <v>594900000</v>
      </c>
      <c r="Y4" s="6">
        <v>594594557.59000003</v>
      </c>
      <c r="Z4" s="6">
        <v>421.19</v>
      </c>
      <c r="AA4" s="2" t="s">
        <v>85</v>
      </c>
      <c r="AB4" s="2"/>
      <c r="AC4" s="6">
        <v>0</v>
      </c>
      <c r="AD4" s="2" t="s">
        <v>86</v>
      </c>
      <c r="AE4" s="2" t="s">
        <v>26</v>
      </c>
      <c r="AF4" s="2" t="s">
        <v>87</v>
      </c>
      <c r="AG4" s="6">
        <v>594900000</v>
      </c>
      <c r="AH4" s="2"/>
      <c r="AI4" s="2" t="s">
        <v>88</v>
      </c>
      <c r="AJ4" s="6">
        <v>6.25</v>
      </c>
      <c r="AK4" s="2" t="s">
        <v>89</v>
      </c>
      <c r="AL4" s="2"/>
      <c r="AM4" s="2" t="s">
        <v>90</v>
      </c>
      <c r="AN4" s="2" t="s">
        <v>103</v>
      </c>
      <c r="AO4" s="2" t="s">
        <v>99</v>
      </c>
      <c r="AP4" s="2" t="s">
        <v>88</v>
      </c>
      <c r="AQ4" s="2"/>
      <c r="AR4" s="2"/>
      <c r="AS4" s="2" t="s">
        <v>104</v>
      </c>
      <c r="AT4" s="2" t="s">
        <v>23</v>
      </c>
      <c r="AU4" s="17">
        <v>0</v>
      </c>
      <c r="AV4" s="18"/>
      <c r="AW4" s="19" t="s">
        <v>88</v>
      </c>
      <c r="AX4" s="20"/>
      <c r="AY4" s="7" t="s">
        <v>75</v>
      </c>
    </row>
    <row r="5" spans="1:51" s="1" customFormat="1" ht="23.1" customHeight="1" x14ac:dyDescent="0.25">
      <c r="A5" s="2" t="s">
        <v>92</v>
      </c>
      <c r="B5" s="2" t="s">
        <v>107</v>
      </c>
      <c r="C5" s="2" t="s">
        <v>102</v>
      </c>
      <c r="D5" s="2" t="s">
        <v>81</v>
      </c>
      <c r="E5" s="2"/>
      <c r="F5" s="2" t="s">
        <v>82</v>
      </c>
      <c r="G5" s="2" t="s">
        <v>102</v>
      </c>
      <c r="H5" s="2" t="s">
        <v>83</v>
      </c>
      <c r="I5" s="2" t="s">
        <v>84</v>
      </c>
      <c r="J5" s="2"/>
      <c r="K5" s="2"/>
      <c r="L5" s="3">
        <v>45726</v>
      </c>
      <c r="M5" s="4">
        <v>0</v>
      </c>
      <c r="N5" s="3">
        <v>45723</v>
      </c>
      <c r="O5" s="3">
        <v>45723</v>
      </c>
      <c r="P5" s="5">
        <v>80000</v>
      </c>
      <c r="Q5" s="6">
        <v>99.948656510000006</v>
      </c>
      <c r="R5" s="6">
        <v>1</v>
      </c>
      <c r="S5" s="6">
        <v>7995892.5199999996</v>
      </c>
      <c r="T5" s="6">
        <v>7995892.5199999996</v>
      </c>
      <c r="U5" s="6">
        <v>4107.4799999999996</v>
      </c>
      <c r="V5" s="7"/>
      <c r="W5" s="6">
        <v>0</v>
      </c>
      <c r="X5" s="6">
        <v>8000000</v>
      </c>
      <c r="Y5" s="6">
        <v>7995892.5199999996</v>
      </c>
      <c r="Z5" s="6">
        <v>5.67</v>
      </c>
      <c r="AA5" s="2" t="s">
        <v>85</v>
      </c>
      <c r="AB5" s="2"/>
      <c r="AC5" s="6">
        <v>0</v>
      </c>
      <c r="AD5" s="2" t="s">
        <v>86</v>
      </c>
      <c r="AE5" s="2" t="s">
        <v>26</v>
      </c>
      <c r="AF5" s="2" t="s">
        <v>87</v>
      </c>
      <c r="AG5" s="6">
        <v>8000000</v>
      </c>
      <c r="AH5" s="2"/>
      <c r="AI5" s="2" t="s">
        <v>88</v>
      </c>
      <c r="AJ5" s="6">
        <v>6.25</v>
      </c>
      <c r="AK5" s="2" t="s">
        <v>89</v>
      </c>
      <c r="AL5" s="2"/>
      <c r="AM5" s="2" t="s">
        <v>90</v>
      </c>
      <c r="AN5" s="2" t="s">
        <v>103</v>
      </c>
      <c r="AO5" s="2" t="s">
        <v>99</v>
      </c>
      <c r="AP5" s="2" t="s">
        <v>88</v>
      </c>
      <c r="AQ5" s="2"/>
      <c r="AR5" s="2"/>
      <c r="AS5" s="2" t="s">
        <v>104</v>
      </c>
      <c r="AT5" s="2" t="s">
        <v>23</v>
      </c>
      <c r="AU5" s="17">
        <v>0</v>
      </c>
      <c r="AV5" s="18"/>
      <c r="AW5" s="19" t="s">
        <v>88</v>
      </c>
      <c r="AX5" s="20"/>
      <c r="AY5" s="7" t="s">
        <v>75</v>
      </c>
    </row>
    <row r="6" spans="1:51" s="1" customFormat="1" ht="23.1" customHeight="1" x14ac:dyDescent="0.25">
      <c r="A6" s="2" t="s">
        <v>93</v>
      </c>
      <c r="B6" s="2" t="s">
        <v>108</v>
      </c>
      <c r="C6" s="2" t="s">
        <v>102</v>
      </c>
      <c r="D6" s="2" t="s">
        <v>81</v>
      </c>
      <c r="E6" s="2"/>
      <c r="F6" s="2" t="s">
        <v>82</v>
      </c>
      <c r="G6" s="2" t="s">
        <v>102</v>
      </c>
      <c r="H6" s="2" t="s">
        <v>83</v>
      </c>
      <c r="I6" s="2" t="s">
        <v>84</v>
      </c>
      <c r="J6" s="2"/>
      <c r="K6" s="2"/>
      <c r="L6" s="3">
        <v>45726</v>
      </c>
      <c r="M6" s="4">
        <v>0</v>
      </c>
      <c r="N6" s="3">
        <v>45723</v>
      </c>
      <c r="O6" s="3">
        <v>45723</v>
      </c>
      <c r="P6" s="5">
        <v>223000</v>
      </c>
      <c r="Q6" s="6">
        <v>99.948656510000006</v>
      </c>
      <c r="R6" s="6">
        <v>1</v>
      </c>
      <c r="S6" s="6">
        <v>22288550.399999999</v>
      </c>
      <c r="T6" s="6">
        <v>22288550.399999999</v>
      </c>
      <c r="U6" s="6">
        <v>11449.6</v>
      </c>
      <c r="V6" s="7"/>
      <c r="W6" s="6">
        <v>0</v>
      </c>
      <c r="X6" s="6">
        <v>22300000</v>
      </c>
      <c r="Y6" s="6">
        <v>22288550.399999999</v>
      </c>
      <c r="Z6" s="6">
        <v>15.79</v>
      </c>
      <c r="AA6" s="2" t="s">
        <v>85</v>
      </c>
      <c r="AB6" s="2"/>
      <c r="AC6" s="6">
        <v>0</v>
      </c>
      <c r="AD6" s="2" t="s">
        <v>86</v>
      </c>
      <c r="AE6" s="2" t="s">
        <v>26</v>
      </c>
      <c r="AF6" s="2" t="s">
        <v>87</v>
      </c>
      <c r="AG6" s="6">
        <v>22300000</v>
      </c>
      <c r="AH6" s="2"/>
      <c r="AI6" s="2" t="s">
        <v>88</v>
      </c>
      <c r="AJ6" s="6">
        <v>6.25</v>
      </c>
      <c r="AK6" s="2" t="s">
        <v>89</v>
      </c>
      <c r="AL6" s="2"/>
      <c r="AM6" s="2" t="s">
        <v>90</v>
      </c>
      <c r="AN6" s="2" t="s">
        <v>103</v>
      </c>
      <c r="AO6" s="2" t="s">
        <v>99</v>
      </c>
      <c r="AP6" s="2" t="s">
        <v>88</v>
      </c>
      <c r="AQ6" s="2"/>
      <c r="AR6" s="2"/>
      <c r="AS6" s="2" t="s">
        <v>104</v>
      </c>
      <c r="AT6" s="2" t="s">
        <v>23</v>
      </c>
      <c r="AU6" s="17">
        <v>0</v>
      </c>
      <c r="AV6" s="18"/>
      <c r="AW6" s="19" t="s">
        <v>88</v>
      </c>
      <c r="AX6" s="20"/>
      <c r="AY6" s="7" t="s">
        <v>75</v>
      </c>
    </row>
    <row r="7" spans="1:51" s="1" customFormat="1" ht="23.1" customHeight="1" x14ac:dyDescent="0.25">
      <c r="A7" s="2" t="s">
        <v>100</v>
      </c>
      <c r="B7" s="2" t="s">
        <v>109</v>
      </c>
      <c r="C7" s="2" t="s">
        <v>102</v>
      </c>
      <c r="D7" s="2" t="s">
        <v>81</v>
      </c>
      <c r="E7" s="2"/>
      <c r="F7" s="2" t="s">
        <v>82</v>
      </c>
      <c r="G7" s="2" t="s">
        <v>102</v>
      </c>
      <c r="H7" s="2" t="s">
        <v>83</v>
      </c>
      <c r="I7" s="2" t="s">
        <v>84</v>
      </c>
      <c r="J7" s="2"/>
      <c r="K7" s="2"/>
      <c r="L7" s="3">
        <v>45726</v>
      </c>
      <c r="M7" s="4">
        <v>0</v>
      </c>
      <c r="N7" s="3">
        <v>45723</v>
      </c>
      <c r="O7" s="3">
        <v>45723</v>
      </c>
      <c r="P7" s="5">
        <v>422000</v>
      </c>
      <c r="Q7" s="6">
        <v>99.948656510000006</v>
      </c>
      <c r="R7" s="6">
        <v>1</v>
      </c>
      <c r="S7" s="6">
        <v>42178333.049999997</v>
      </c>
      <c r="T7" s="6">
        <v>42178333.049999997</v>
      </c>
      <c r="U7" s="6">
        <v>21666.95</v>
      </c>
      <c r="V7" s="7"/>
      <c r="W7" s="6">
        <v>0</v>
      </c>
      <c r="X7" s="6">
        <v>42200000</v>
      </c>
      <c r="Y7" s="6">
        <v>42178333.049999997</v>
      </c>
      <c r="Z7" s="6">
        <v>29.88</v>
      </c>
      <c r="AA7" s="2" t="s">
        <v>85</v>
      </c>
      <c r="AB7" s="2"/>
      <c r="AC7" s="6">
        <v>0</v>
      </c>
      <c r="AD7" s="2" t="s">
        <v>86</v>
      </c>
      <c r="AE7" s="2" t="s">
        <v>26</v>
      </c>
      <c r="AF7" s="2" t="s">
        <v>87</v>
      </c>
      <c r="AG7" s="6">
        <v>42200000</v>
      </c>
      <c r="AH7" s="2"/>
      <c r="AI7" s="2" t="s">
        <v>88</v>
      </c>
      <c r="AJ7" s="6">
        <v>6.25</v>
      </c>
      <c r="AK7" s="2" t="s">
        <v>89</v>
      </c>
      <c r="AL7" s="2"/>
      <c r="AM7" s="2" t="s">
        <v>90</v>
      </c>
      <c r="AN7" s="2" t="s">
        <v>103</v>
      </c>
      <c r="AO7" s="2" t="s">
        <v>99</v>
      </c>
      <c r="AP7" s="2" t="s">
        <v>88</v>
      </c>
      <c r="AQ7" s="2"/>
      <c r="AR7" s="2"/>
      <c r="AS7" s="2" t="s">
        <v>104</v>
      </c>
      <c r="AT7" s="2" t="s">
        <v>23</v>
      </c>
      <c r="AU7" s="17">
        <v>0</v>
      </c>
      <c r="AV7" s="18"/>
      <c r="AW7" s="19" t="s">
        <v>88</v>
      </c>
      <c r="AX7" s="20"/>
      <c r="AY7" s="7" t="s">
        <v>75</v>
      </c>
    </row>
    <row r="8" spans="1:51" s="1" customFormat="1" ht="23.1" customHeight="1" x14ac:dyDescent="0.25">
      <c r="A8" s="2" t="s">
        <v>96</v>
      </c>
      <c r="B8" s="2" t="s">
        <v>110</v>
      </c>
      <c r="C8" s="2" t="s">
        <v>102</v>
      </c>
      <c r="D8" s="2" t="s">
        <v>81</v>
      </c>
      <c r="E8" s="2"/>
      <c r="F8" s="2" t="s">
        <v>82</v>
      </c>
      <c r="G8" s="2" t="s">
        <v>102</v>
      </c>
      <c r="H8" s="2" t="s">
        <v>83</v>
      </c>
      <c r="I8" s="2" t="s">
        <v>84</v>
      </c>
      <c r="J8" s="2"/>
      <c r="K8" s="2"/>
      <c r="L8" s="3">
        <v>45726</v>
      </c>
      <c r="M8" s="4">
        <v>0</v>
      </c>
      <c r="N8" s="3">
        <v>45723</v>
      </c>
      <c r="O8" s="3">
        <v>45723</v>
      </c>
      <c r="P8" s="5">
        <v>3165000</v>
      </c>
      <c r="Q8" s="6">
        <v>99.948656510000006</v>
      </c>
      <c r="R8" s="6">
        <v>1</v>
      </c>
      <c r="S8" s="6">
        <v>316337497.86000001</v>
      </c>
      <c r="T8" s="6">
        <v>316337497.86000001</v>
      </c>
      <c r="U8" s="6">
        <v>162502.14000000001</v>
      </c>
      <c r="V8" s="7"/>
      <c r="W8" s="6">
        <v>0</v>
      </c>
      <c r="X8" s="6">
        <v>316500000</v>
      </c>
      <c r="Y8" s="6">
        <v>316337497.86000001</v>
      </c>
      <c r="Z8" s="6">
        <v>224.08</v>
      </c>
      <c r="AA8" s="2" t="s">
        <v>85</v>
      </c>
      <c r="AB8" s="2"/>
      <c r="AC8" s="6">
        <v>0</v>
      </c>
      <c r="AD8" s="2" t="s">
        <v>86</v>
      </c>
      <c r="AE8" s="2" t="s">
        <v>26</v>
      </c>
      <c r="AF8" s="2" t="s">
        <v>87</v>
      </c>
      <c r="AG8" s="6">
        <v>316500000</v>
      </c>
      <c r="AH8" s="2"/>
      <c r="AI8" s="2" t="s">
        <v>88</v>
      </c>
      <c r="AJ8" s="6">
        <v>6.25</v>
      </c>
      <c r="AK8" s="2" t="s">
        <v>89</v>
      </c>
      <c r="AL8" s="2"/>
      <c r="AM8" s="2" t="s">
        <v>90</v>
      </c>
      <c r="AN8" s="2" t="s">
        <v>103</v>
      </c>
      <c r="AO8" s="2" t="s">
        <v>99</v>
      </c>
      <c r="AP8" s="2" t="s">
        <v>88</v>
      </c>
      <c r="AQ8" s="2"/>
      <c r="AR8" s="2"/>
      <c r="AS8" s="2" t="s">
        <v>104</v>
      </c>
      <c r="AT8" s="2" t="s">
        <v>23</v>
      </c>
      <c r="AU8" s="17">
        <v>0</v>
      </c>
      <c r="AV8" s="18"/>
      <c r="AW8" s="19" t="s">
        <v>88</v>
      </c>
      <c r="AX8" s="20"/>
      <c r="AY8" s="7" t="s">
        <v>75</v>
      </c>
    </row>
    <row r="9" spans="1:51" s="1" customFormat="1" ht="23.1" customHeight="1" x14ac:dyDescent="0.25">
      <c r="A9" s="2" t="s">
        <v>98</v>
      </c>
      <c r="B9" s="2" t="s">
        <v>111</v>
      </c>
      <c r="C9" s="2" t="s">
        <v>102</v>
      </c>
      <c r="D9" s="2" t="s">
        <v>81</v>
      </c>
      <c r="E9" s="2"/>
      <c r="F9" s="2" t="s">
        <v>82</v>
      </c>
      <c r="G9" s="2" t="s">
        <v>102</v>
      </c>
      <c r="H9" s="2" t="s">
        <v>83</v>
      </c>
      <c r="I9" s="2" t="s">
        <v>84</v>
      </c>
      <c r="J9" s="2"/>
      <c r="K9" s="2"/>
      <c r="L9" s="3">
        <v>45726</v>
      </c>
      <c r="M9" s="4">
        <v>0</v>
      </c>
      <c r="N9" s="3">
        <v>45723</v>
      </c>
      <c r="O9" s="3">
        <v>45723</v>
      </c>
      <c r="P9" s="5">
        <v>7278000</v>
      </c>
      <c r="Q9" s="6">
        <v>99.948656510000006</v>
      </c>
      <c r="R9" s="6">
        <v>1</v>
      </c>
      <c r="S9" s="6">
        <v>727426322.09000003</v>
      </c>
      <c r="T9" s="6">
        <v>727426322.09000003</v>
      </c>
      <c r="U9" s="6">
        <v>373677.91</v>
      </c>
      <c r="V9" s="7"/>
      <c r="W9" s="6">
        <v>0</v>
      </c>
      <c r="X9" s="6">
        <v>727800000</v>
      </c>
      <c r="Y9" s="6">
        <v>727426322.09000003</v>
      </c>
      <c r="Z9" s="6">
        <v>515.28</v>
      </c>
      <c r="AA9" s="2" t="s">
        <v>85</v>
      </c>
      <c r="AB9" s="2"/>
      <c r="AC9" s="6">
        <v>0</v>
      </c>
      <c r="AD9" s="2" t="s">
        <v>86</v>
      </c>
      <c r="AE9" s="2" t="s">
        <v>26</v>
      </c>
      <c r="AF9" s="2" t="s">
        <v>87</v>
      </c>
      <c r="AG9" s="6">
        <v>727800000</v>
      </c>
      <c r="AH9" s="2"/>
      <c r="AI9" s="2" t="s">
        <v>88</v>
      </c>
      <c r="AJ9" s="6">
        <v>6.25</v>
      </c>
      <c r="AK9" s="2" t="s">
        <v>89</v>
      </c>
      <c r="AL9" s="2"/>
      <c r="AM9" s="2" t="s">
        <v>90</v>
      </c>
      <c r="AN9" s="2" t="s">
        <v>103</v>
      </c>
      <c r="AO9" s="2" t="s">
        <v>99</v>
      </c>
      <c r="AP9" s="2" t="s">
        <v>88</v>
      </c>
      <c r="AQ9" s="2"/>
      <c r="AR9" s="2"/>
      <c r="AS9" s="2" t="s">
        <v>104</v>
      </c>
      <c r="AT9" s="2" t="s">
        <v>23</v>
      </c>
      <c r="AU9" s="17">
        <v>0</v>
      </c>
      <c r="AV9" s="18"/>
      <c r="AW9" s="19" t="s">
        <v>88</v>
      </c>
      <c r="AX9" s="20"/>
      <c r="AY9" s="7" t="s">
        <v>75</v>
      </c>
    </row>
    <row r="10" spans="1:51" s="1" customFormat="1" ht="22.9" customHeight="1" x14ac:dyDescent="0.25">
      <c r="A10" s="2" t="s">
        <v>98</v>
      </c>
      <c r="B10" s="2" t="s">
        <v>112</v>
      </c>
      <c r="C10" s="2" t="s">
        <v>102</v>
      </c>
      <c r="D10" s="2" t="s">
        <v>81</v>
      </c>
      <c r="E10" s="2"/>
      <c r="F10" s="2" t="s">
        <v>82</v>
      </c>
      <c r="G10" s="2" t="s">
        <v>102</v>
      </c>
      <c r="H10" s="2" t="s">
        <v>83</v>
      </c>
      <c r="I10" s="2" t="s">
        <v>84</v>
      </c>
      <c r="J10" s="2"/>
      <c r="K10" s="2"/>
      <c r="L10" s="3">
        <v>45726</v>
      </c>
      <c r="M10" s="4">
        <v>0</v>
      </c>
      <c r="N10" s="3">
        <v>45723</v>
      </c>
      <c r="O10" s="3">
        <v>45723</v>
      </c>
      <c r="P10" s="5">
        <v>895000</v>
      </c>
      <c r="Q10" s="6">
        <v>99.949313380000007</v>
      </c>
      <c r="R10" s="6">
        <v>1</v>
      </c>
      <c r="S10" s="6">
        <v>89454635.469999999</v>
      </c>
      <c r="T10" s="6">
        <v>89454635.469999999</v>
      </c>
      <c r="U10" s="6">
        <v>45364.53</v>
      </c>
      <c r="V10" s="7"/>
      <c r="W10" s="6">
        <v>0</v>
      </c>
      <c r="X10" s="6">
        <v>89500000</v>
      </c>
      <c r="Y10" s="6">
        <v>89454635.469999999</v>
      </c>
      <c r="Z10" s="6">
        <v>158.41999999999999</v>
      </c>
      <c r="AA10" s="2" t="s">
        <v>85</v>
      </c>
      <c r="AB10" s="2"/>
      <c r="AC10" s="6">
        <v>0</v>
      </c>
      <c r="AD10" s="2" t="s">
        <v>86</v>
      </c>
      <c r="AE10" s="2" t="s">
        <v>26</v>
      </c>
      <c r="AF10" s="2" t="s">
        <v>87</v>
      </c>
      <c r="AG10" s="6">
        <v>89500000</v>
      </c>
      <c r="AH10" s="2"/>
      <c r="AI10" s="2" t="s">
        <v>88</v>
      </c>
      <c r="AJ10" s="6">
        <v>6.17</v>
      </c>
      <c r="AK10" s="2" t="s">
        <v>89</v>
      </c>
      <c r="AL10" s="2"/>
      <c r="AM10" s="2" t="s">
        <v>90</v>
      </c>
      <c r="AN10" s="2" t="s">
        <v>113</v>
      </c>
      <c r="AO10" s="2" t="s">
        <v>99</v>
      </c>
      <c r="AP10" s="2" t="s">
        <v>88</v>
      </c>
      <c r="AQ10" s="2"/>
      <c r="AR10" s="2"/>
      <c r="AS10" s="2" t="s">
        <v>114</v>
      </c>
      <c r="AT10" s="2" t="s">
        <v>23</v>
      </c>
      <c r="AU10" s="17">
        <v>0</v>
      </c>
      <c r="AV10" s="18"/>
      <c r="AW10" s="19" t="s">
        <v>88</v>
      </c>
      <c r="AX10" s="20"/>
      <c r="AY10" s="7" t="s">
        <v>75</v>
      </c>
    </row>
    <row r="11" spans="1:51" ht="67.5" x14ac:dyDescent="0.25">
      <c r="A11" s="2" t="s">
        <v>94</v>
      </c>
      <c r="B11" s="2" t="s">
        <v>115</v>
      </c>
      <c r="C11" s="2" t="s">
        <v>102</v>
      </c>
      <c r="D11" s="2" t="s">
        <v>81</v>
      </c>
      <c r="E11" s="2"/>
      <c r="F11" s="2" t="s">
        <v>82</v>
      </c>
      <c r="G11" s="2" t="s">
        <v>102</v>
      </c>
      <c r="H11" s="2" t="s">
        <v>83</v>
      </c>
      <c r="I11" s="2" t="s">
        <v>84</v>
      </c>
      <c r="J11" s="2"/>
      <c r="K11" s="2"/>
      <c r="L11" s="3">
        <v>45726</v>
      </c>
      <c r="M11" s="4">
        <v>0</v>
      </c>
      <c r="N11" s="3">
        <v>45723</v>
      </c>
      <c r="O11" s="3">
        <v>45723</v>
      </c>
      <c r="P11" s="5">
        <v>6474000</v>
      </c>
      <c r="Q11" s="6">
        <v>99.948656510000006</v>
      </c>
      <c r="R11" s="6">
        <v>1</v>
      </c>
      <c r="S11" s="6">
        <v>647067602.25999999</v>
      </c>
      <c r="T11" s="6">
        <v>647067602.25999999</v>
      </c>
      <c r="U11" s="6">
        <v>332397.74</v>
      </c>
      <c r="V11" s="7"/>
      <c r="W11" s="6">
        <v>0</v>
      </c>
      <c r="X11" s="6">
        <v>647400000</v>
      </c>
      <c r="Y11" s="6">
        <v>647067602.25999999</v>
      </c>
      <c r="Z11" s="6">
        <v>458.36</v>
      </c>
      <c r="AA11" s="2" t="s">
        <v>85</v>
      </c>
      <c r="AB11" s="2"/>
      <c r="AC11" s="6">
        <v>0</v>
      </c>
      <c r="AD11" s="2" t="s">
        <v>86</v>
      </c>
      <c r="AE11" s="2" t="s">
        <v>26</v>
      </c>
      <c r="AF11" s="2" t="s">
        <v>87</v>
      </c>
      <c r="AG11" s="6">
        <v>647400000</v>
      </c>
      <c r="AH11" s="2"/>
      <c r="AI11" s="2" t="s">
        <v>88</v>
      </c>
      <c r="AJ11" s="6">
        <v>6.25</v>
      </c>
      <c r="AK11" s="2" t="s">
        <v>89</v>
      </c>
      <c r="AL11" s="2"/>
      <c r="AM11" s="2" t="s">
        <v>90</v>
      </c>
      <c r="AN11" s="2" t="s">
        <v>103</v>
      </c>
      <c r="AO11" s="2" t="s">
        <v>99</v>
      </c>
      <c r="AP11" s="2" t="s">
        <v>88</v>
      </c>
      <c r="AQ11" s="2"/>
      <c r="AR11" s="2"/>
      <c r="AS11" s="2" t="s">
        <v>104</v>
      </c>
      <c r="AT11" s="2" t="s">
        <v>23</v>
      </c>
      <c r="AU11" s="17">
        <v>0</v>
      </c>
      <c r="AV11" s="18"/>
      <c r="AW11" s="19" t="s">
        <v>88</v>
      </c>
      <c r="AX11" s="20"/>
      <c r="AY11" s="7" t="s">
        <v>75</v>
      </c>
    </row>
    <row r="12" spans="1:51" ht="67.5" x14ac:dyDescent="0.25">
      <c r="A12" s="2" t="s">
        <v>95</v>
      </c>
      <c r="B12" s="2" t="s">
        <v>116</v>
      </c>
      <c r="C12" s="2" t="s">
        <v>102</v>
      </c>
      <c r="D12" s="2" t="s">
        <v>81</v>
      </c>
      <c r="E12" s="2"/>
      <c r="F12" s="2" t="s">
        <v>82</v>
      </c>
      <c r="G12" s="2" t="s">
        <v>102</v>
      </c>
      <c r="H12" s="2" t="s">
        <v>83</v>
      </c>
      <c r="I12" s="2" t="s">
        <v>84</v>
      </c>
      <c r="J12" s="2"/>
      <c r="K12" s="2"/>
      <c r="L12" s="3">
        <v>45726</v>
      </c>
      <c r="M12" s="4">
        <v>0</v>
      </c>
      <c r="N12" s="3">
        <v>45723</v>
      </c>
      <c r="O12" s="3">
        <v>45723</v>
      </c>
      <c r="P12" s="5">
        <v>39000</v>
      </c>
      <c r="Q12" s="6">
        <v>99.948656510000006</v>
      </c>
      <c r="R12" s="6">
        <v>1</v>
      </c>
      <c r="S12" s="6">
        <v>3897997.6</v>
      </c>
      <c r="T12" s="6">
        <v>3897997.6</v>
      </c>
      <c r="U12" s="6">
        <v>2002.4</v>
      </c>
      <c r="V12" s="7"/>
      <c r="W12" s="6">
        <v>0</v>
      </c>
      <c r="X12" s="6">
        <v>3900000</v>
      </c>
      <c r="Y12" s="6">
        <v>3897997.6</v>
      </c>
      <c r="Z12" s="6">
        <v>2.76</v>
      </c>
      <c r="AA12" s="2" t="s">
        <v>85</v>
      </c>
      <c r="AB12" s="2"/>
      <c r="AC12" s="6">
        <v>0</v>
      </c>
      <c r="AD12" s="2" t="s">
        <v>86</v>
      </c>
      <c r="AE12" s="2" t="s">
        <v>26</v>
      </c>
      <c r="AF12" s="2" t="s">
        <v>87</v>
      </c>
      <c r="AG12" s="6">
        <v>3900000</v>
      </c>
      <c r="AH12" s="2"/>
      <c r="AI12" s="2" t="s">
        <v>88</v>
      </c>
      <c r="AJ12" s="6">
        <v>6.25</v>
      </c>
      <c r="AK12" s="2" t="s">
        <v>89</v>
      </c>
      <c r="AL12" s="2"/>
      <c r="AM12" s="2" t="s">
        <v>90</v>
      </c>
      <c r="AN12" s="2" t="s">
        <v>103</v>
      </c>
      <c r="AO12" s="2" t="s">
        <v>99</v>
      </c>
      <c r="AP12" s="2" t="s">
        <v>88</v>
      </c>
      <c r="AQ12" s="2"/>
      <c r="AR12" s="2"/>
      <c r="AS12" s="2" t="s">
        <v>104</v>
      </c>
      <c r="AT12" s="2" t="s">
        <v>23</v>
      </c>
      <c r="AU12" s="17">
        <v>0</v>
      </c>
      <c r="AV12" s="18"/>
      <c r="AW12" s="19" t="s">
        <v>88</v>
      </c>
      <c r="AX12" s="20"/>
      <c r="AY12" s="7" t="s">
        <v>75</v>
      </c>
    </row>
  </sheetData>
  <mergeCells count="24">
    <mergeCell ref="AU9:AV9"/>
    <mergeCell ref="AW9:AX9"/>
    <mergeCell ref="AU1:AV1"/>
    <mergeCell ref="AW1:AX1"/>
    <mergeCell ref="AU2:AV2"/>
    <mergeCell ref="AW2:AX2"/>
    <mergeCell ref="AU3:AV3"/>
    <mergeCell ref="AW3:AX3"/>
    <mergeCell ref="AU11:AV11"/>
    <mergeCell ref="AW11:AX11"/>
    <mergeCell ref="AU12:AV12"/>
    <mergeCell ref="AW12:AX12"/>
    <mergeCell ref="AU4:AV4"/>
    <mergeCell ref="AW4:AX4"/>
    <mergeCell ref="AU8:AV8"/>
    <mergeCell ref="AU5:AV5"/>
    <mergeCell ref="AW5:AX5"/>
    <mergeCell ref="AU6:AV6"/>
    <mergeCell ref="AW6:AX6"/>
    <mergeCell ref="AU7:AV7"/>
    <mergeCell ref="AW7:AX7"/>
    <mergeCell ref="AU10:AV10"/>
    <mergeCell ref="AW10:AX10"/>
    <mergeCell ref="AW8:AX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samcoamc</dc:creator>
  <cp:lastModifiedBy>Rahul Saindane</cp:lastModifiedBy>
  <dcterms:created xsi:type="dcterms:W3CDTF">2022-02-11T05:35:48Z</dcterms:created>
  <dcterms:modified xsi:type="dcterms:W3CDTF">2025-03-17T04:29:11Z</dcterms:modified>
</cp:coreProperties>
</file>